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5" i="1" l="1"/>
  <c r="D184" i="1"/>
  <c r="D173" i="1"/>
  <c r="D162" i="1"/>
  <c r="D151" i="1"/>
  <c r="D70" i="1"/>
  <c r="D67" i="1"/>
  <c r="D64" i="1"/>
  <c r="D61" i="1"/>
  <c r="D58" i="1"/>
  <c r="D144" i="1" l="1"/>
  <c r="D16" i="1" l="1"/>
  <c r="D210" i="1" l="1"/>
  <c r="D209" i="1"/>
  <c r="D208" i="1"/>
  <c r="D207" i="1"/>
  <c r="D206" i="1"/>
  <c r="D205" i="1"/>
  <c r="D204" i="1"/>
  <c r="D198" i="1" l="1"/>
  <c r="D187" i="1"/>
  <c r="D176" i="1"/>
  <c r="D165" i="1"/>
  <c r="D154" i="1"/>
  <c r="D203" i="1"/>
  <c r="D181" i="1"/>
  <c r="D25" i="1" l="1"/>
  <c r="D22" i="1" l="1"/>
</calcChain>
</file>

<file path=xl/sharedStrings.xml><?xml version="1.0" encoding="utf-8"?>
<sst xmlns="http://schemas.openxmlformats.org/spreadsheetml/2006/main" count="657" uniqueCount="150">
  <si>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</si>
  <si>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</si>
  <si>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</si>
  <si>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</si>
  <si>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</si>
  <si>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</si>
  <si>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</si>
  <si>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</si>
  <si>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</si>
  <si>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</si>
  <si>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</si>
  <si>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</si>
  <si>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</si>
  <si>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</si>
  <si>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</si>
  <si>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</si>
  <si>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</si>
  <si>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</si>
  <si>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</si>
  <si>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</si>
  <si>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</si>
  <si>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</si>
  <si>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</si>
  <si>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</si>
  <si>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</si>
  <si>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</si>
  <si>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</si>
  <si>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</si>
  <si>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</si>
  <si>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</si>
  <si>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</si>
  <si>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</si>
  <si>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</si>
  <si>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</si>
  <si>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</si>
  <si>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</si>
  <si>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</si>
  <si>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</si>
  <si>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</si>
  <si>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</si>
  <si>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</si>
  <si>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</si>
  <si>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</si>
  <si>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</si>
  <si>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</si>
  <si>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</si>
  <si>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</si>
  <si>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</si>
  <si>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</si>
  <si>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</si>
  <si>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</si>
  <si>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</si>
  <si>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</si>
  <si>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</si>
  <si>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</si>
  <si>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</si>
  <si>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</si>
  <si>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</si>
  <si>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</si>
  <si>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</si>
  <si>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</si>
  <si>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</si>
  <si>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</si>
  <si>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</si>
  <si>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</si>
  <si>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</si>
  <si>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</si>
  <si>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</si>
  <si>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</si>
  <si>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</si>
  <si>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</si>
  <si>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</si>
  <si>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</si>
  <si>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</si>
  <si>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</si>
  <si>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</si>
  <si>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</si>
  <si>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</si>
  <si>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</si>
  <si>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</si>
  <si>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</si>
  <si>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</si>
  <si>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</si>
  <si>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</si>
  <si>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</si>
  <si>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</si>
  <si>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</si>
  <si>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</si>
  <si>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</si>
  <si>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</si>
  <si>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</si>
  <si>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</si>
  <si>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</si>
  <si>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</si>
  <si>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</si>
  <si>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</si>
  <si>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</si>
  <si>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</si>
  <si>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</si>
  <si>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</si>
  <si>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</si>
  <si>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</si>
  <si>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</si>
  <si>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</si>
  <si>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</si>
  <si>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</si>
  <si>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</si>
  <si>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</si>
  <si>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</si>
  <si>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</si>
  <si>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</si>
  <si>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</si>
  <si>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</si>
  <si>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</si>
  <si>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</si>
  <si>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</si>
  <si>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</si>
  <si>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</si>
  <si>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</si>
  <si>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</si>
  <si>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</si>
  <si>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</si>
  <si>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</si>
  <si>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</si>
  <si>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</si>
  <si>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</si>
  <si>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</si>
  <si>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</si>
  <si>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</si>
  <si>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</si>
  <si>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</si>
  <si>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</si>
  <si>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</si>
  <si>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</si>
  <si>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</si>
  <si>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</si>
  <si>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</si>
  <si>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</si>
  <si>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</si>
  <si>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</si>
  <si>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</si>
  <si>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</si>
  <si>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2 раза в год</t>
  </si>
  <si>
    <t>Постоянно</t>
  </si>
  <si>
    <t>Охрана прилегающей территории, контроль доступа</t>
  </si>
  <si>
    <t>1 раз в месяц</t>
  </si>
  <si>
    <t>шт.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</si>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</sst>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esktop/&#1054;&#1090;&#1095;&#1077;&#1090;%20&#1087;&#1086;%20&#1076;&#1086;&#1084;&#1072;&#1084;/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4">
          <cell r="FO14">
            <v>0</v>
          </cell>
        </row>
        <row r="16">
          <cell r="EW16">
            <v>0</v>
          </cell>
          <cell r="FF1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workbookViewId="0">
      <selection activeCell="E7" sqref="E7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3" customWidth="1"/>
  </cols>
  <sheetData>
    <row r="1" spans="1:4" ht="45" customHeight="1" x14ac:dyDescent="0.25">
      <c r="A1" s="24" t="s">
        <v>0</v>
      </c>
      <c r="B1" s="24"/>
      <c r="C1" s="24"/>
      <c r="D1" s="24"/>
    </row>
    <row r="2" spans="1:4" x14ac:dyDescent="0.25">
      <c r="A2" s="6"/>
      <c r="B2" s="1"/>
      <c r="C2" s="1"/>
      <c r="D2" s="30"/>
    </row>
    <row r="3" spans="1:4" ht="15.75" thickBot="1" x14ac:dyDescent="0.3">
      <c r="A3" s="6"/>
      <c r="B3" s="1"/>
      <c r="C3" s="1"/>
      <c r="D3" s="30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1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2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3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3" t="s">
        <v>149</v>
      </c>
    </row>
    <row r="8" spans="1:4" ht="30" customHeight="1" x14ac:dyDescent="0.25">
      <c r="A8" s="25" t="s">
        <v>8</v>
      </c>
      <c r="B8" s="25"/>
      <c r="C8" s="25"/>
      <c r="D8" s="25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4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4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4">
        <v>399453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4">
        <v>566107.16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4"/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4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4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4">
        <f>D17+D18+D19+D20+D21</f>
        <v>484022.73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4">
        <v>472222.73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4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4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4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4">
        <v>11800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4">
        <f>D16</f>
        <v>484022.73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4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4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4">
        <f>D11+D12-D16+D20</f>
        <v>481537.43000000005</v>
      </c>
    </row>
    <row r="26" spans="1:4" s="9" customFormat="1" ht="30" customHeight="1" x14ac:dyDescent="0.25">
      <c r="A26" s="26" t="s">
        <v>28</v>
      </c>
      <c r="B26" s="26"/>
      <c r="C26" s="26"/>
      <c r="D26" s="26"/>
    </row>
    <row r="27" spans="1:4" s="9" customFormat="1" ht="11.25" customHeight="1" x14ac:dyDescent="0.25">
      <c r="A27" s="16"/>
      <c r="B27" s="16"/>
      <c r="C27" s="16"/>
      <c r="D27" s="35"/>
    </row>
    <row r="28" spans="1:4" ht="18" customHeight="1" x14ac:dyDescent="0.25">
      <c r="A28" s="7" t="s">
        <v>29</v>
      </c>
      <c r="B28" s="4" t="s">
        <v>30</v>
      </c>
      <c r="C28" s="2" t="s">
        <v>108</v>
      </c>
      <c r="D28" s="19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19">
        <v>91670.8</v>
      </c>
    </row>
    <row r="30" spans="1:4" ht="10.5" customHeight="1" x14ac:dyDescent="0.25">
      <c r="A30" s="7"/>
      <c r="B30" s="4"/>
      <c r="C30" s="2"/>
      <c r="D30" s="19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19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19">
        <v>52780</v>
      </c>
    </row>
    <row r="33" spans="1:4" s="9" customFormat="1" ht="11.25" customHeight="1" x14ac:dyDescent="0.25">
      <c r="A33" s="16"/>
      <c r="B33" s="16"/>
      <c r="C33" s="16"/>
      <c r="D33" s="36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19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19">
        <v>190600</v>
      </c>
    </row>
    <row r="36" spans="1:4" ht="10.5" customHeight="1" x14ac:dyDescent="0.25">
      <c r="A36" s="7"/>
      <c r="B36" s="4"/>
      <c r="C36" s="2"/>
      <c r="D36" s="19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19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19">
        <v>115555.44</v>
      </c>
    </row>
    <row r="39" spans="1:4" s="9" customFormat="1" ht="11.25" customHeight="1" x14ac:dyDescent="0.25">
      <c r="A39" s="16"/>
      <c r="B39" s="16"/>
      <c r="C39" s="16"/>
      <c r="D39" s="36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7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19">
        <v>17508.400000000001</v>
      </c>
    </row>
    <row r="42" spans="1:4" ht="10.5" customHeight="1" x14ac:dyDescent="0.25">
      <c r="A42" s="7"/>
      <c r="B42" s="4"/>
      <c r="C42" s="2"/>
      <c r="D42" s="19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7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19">
        <v>27000</v>
      </c>
    </row>
    <row r="45" spans="1:4" s="9" customFormat="1" ht="11.25" customHeight="1" x14ac:dyDescent="0.25">
      <c r="A45" s="16"/>
      <c r="B45" s="16"/>
      <c r="C45" s="16"/>
      <c r="D45" s="38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7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19">
        <v>3443.61</v>
      </c>
    </row>
    <row r="48" spans="1:4" ht="10.5" customHeight="1" x14ac:dyDescent="0.25">
      <c r="A48" s="7"/>
      <c r="B48" s="4"/>
      <c r="C48" s="2"/>
      <c r="D48" s="19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7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19">
        <v>0</v>
      </c>
    </row>
    <row r="51" spans="1:4" ht="10.5" customHeight="1" x14ac:dyDescent="0.25">
      <c r="A51" s="7"/>
      <c r="B51" s="4"/>
      <c r="C51" s="2"/>
      <c r="D51" s="19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19" t="s">
        <v>144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19">
        <v>0</v>
      </c>
    </row>
    <row r="54" spans="1:4" ht="10.5" customHeight="1" x14ac:dyDescent="0.25">
      <c r="A54" s="7"/>
      <c r="B54" s="4"/>
      <c r="C54" s="2"/>
      <c r="D54" s="19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19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19">
        <v>184632.01</v>
      </c>
    </row>
    <row r="57" spans="1:4" ht="31.5" customHeight="1" x14ac:dyDescent="0.25">
      <c r="A57" s="7" t="s">
        <v>29</v>
      </c>
      <c r="B57" s="4" t="s">
        <v>30</v>
      </c>
      <c r="C57" s="2" t="s">
        <v>108</v>
      </c>
      <c r="D57" s="19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19">
        <f>0.235*12*2693.6</f>
        <v>7595.9519999999993</v>
      </c>
    </row>
    <row r="59" spans="1:4" s="9" customFormat="1" ht="11.25" customHeight="1" x14ac:dyDescent="0.25">
      <c r="A59" s="16"/>
      <c r="B59" s="16"/>
      <c r="C59" s="16"/>
      <c r="D59" s="36"/>
    </row>
    <row r="60" spans="1:4" ht="44.25" customHeight="1" x14ac:dyDescent="0.25">
      <c r="A60" s="7" t="s">
        <v>29</v>
      </c>
      <c r="B60" s="4" t="s">
        <v>30</v>
      </c>
      <c r="C60" s="2" t="s">
        <v>108</v>
      </c>
      <c r="D60" s="19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19">
        <f>25.59*2693.6</f>
        <v>68929.224000000002</v>
      </c>
    </row>
    <row r="62" spans="1:4" ht="10.5" customHeight="1" x14ac:dyDescent="0.25">
      <c r="A62" s="7"/>
      <c r="B62" s="4"/>
      <c r="C62" s="2"/>
      <c r="D62" s="19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7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19">
        <f>34.45*2693.6</f>
        <v>92794.52</v>
      </c>
    </row>
    <row r="65" spans="1:4" s="9" customFormat="1" ht="11.25" customHeight="1" x14ac:dyDescent="0.25">
      <c r="A65" s="16"/>
      <c r="B65" s="16"/>
      <c r="C65" s="16"/>
      <c r="D65" s="38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7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19">
        <f>6.04*2693.6</f>
        <v>16269.343999999999</v>
      </c>
    </row>
    <row r="68" spans="1:4" ht="10.5" customHeight="1" x14ac:dyDescent="0.25">
      <c r="A68" s="7"/>
      <c r="B68" s="4"/>
      <c r="C68" s="2"/>
      <c r="D68" s="19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7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19">
        <f>3.63*2693.6</f>
        <v>9777.768</v>
      </c>
    </row>
    <row r="71" spans="1:4" s="9" customFormat="1" ht="11.25" customHeight="1" x14ac:dyDescent="0.25">
      <c r="A71" s="16"/>
      <c r="B71" s="16"/>
      <c r="C71" s="16"/>
      <c r="D71" s="36"/>
    </row>
    <row r="72" spans="1:4" s="9" customFormat="1" ht="45" customHeight="1" x14ac:dyDescent="0.25">
      <c r="A72" s="27" t="s">
        <v>33</v>
      </c>
      <c r="B72" s="28"/>
      <c r="C72" s="28"/>
      <c r="D72" s="29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9.2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8.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141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75.84</v>
      </c>
    </row>
    <row r="85" spans="1:4" ht="29.2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7.75" customHeight="1" x14ac:dyDescent="0.25">
      <c r="A89" s="7" t="s">
        <v>34</v>
      </c>
      <c r="B89" s="4" t="s">
        <v>35</v>
      </c>
      <c r="C89" s="2" t="s">
        <v>108</v>
      </c>
      <c r="D89" s="18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8.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145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146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39">
        <v>2250</v>
      </c>
    </row>
    <row r="97" spans="1:4" ht="28.5" customHeight="1" x14ac:dyDescent="0.25">
      <c r="A97" s="7" t="s">
        <v>34</v>
      </c>
      <c r="B97" s="4" t="s">
        <v>35</v>
      </c>
      <c r="C97" s="2" t="s">
        <v>108</v>
      </c>
      <c r="D97" s="18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142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139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>
        <v>0.53</v>
      </c>
    </row>
    <row r="101" spans="1:4" ht="28.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108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108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 t="s">
        <v>108</v>
      </c>
    </row>
    <row r="105" spans="1:4" ht="29.25" customHeight="1" x14ac:dyDescent="0.25">
      <c r="A105" s="7" t="s">
        <v>34</v>
      </c>
      <c r="B105" s="4" t="s">
        <v>35</v>
      </c>
      <c r="C105" s="2" t="s">
        <v>108</v>
      </c>
      <c r="D105" s="17" t="s">
        <v>144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108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108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 t="s">
        <v>108</v>
      </c>
    </row>
    <row r="109" spans="1:4" ht="28.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141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34.35</v>
      </c>
    </row>
    <row r="113" spans="1:4" ht="27.7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141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28.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141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30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8" t="s">
        <v>143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8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8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8" t="s">
        <v>141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8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8">
        <v>7.89</v>
      </c>
    </row>
    <row r="129" spans="1:4" ht="27.75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8" t="s">
        <v>141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8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8">
        <v>2.52</v>
      </c>
    </row>
    <row r="133" spans="1:4" s="9" customFormat="1" ht="30" customHeight="1" x14ac:dyDescent="0.25">
      <c r="A133" s="21" t="s">
        <v>42</v>
      </c>
      <c r="B133" s="22"/>
      <c r="C133" s="22"/>
      <c r="D133" s="23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19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5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14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39"/>
    </row>
    <row r="138" spans="1:4" s="9" customFormat="1" ht="30" customHeight="1" x14ac:dyDescent="0.25">
      <c r="A138" s="21" t="s">
        <v>52</v>
      </c>
      <c r="B138" s="22"/>
      <c r="C138" s="22"/>
      <c r="D138" s="23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39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39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39">
        <v>1236452.58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39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39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39">
        <f>D151+D162+D172+D184+D195</f>
        <v>597213.09000000008</v>
      </c>
    </row>
    <row r="145" spans="1:4" s="9" customFormat="1" ht="30" customHeight="1" x14ac:dyDescent="0.25">
      <c r="A145" s="26" t="s">
        <v>59</v>
      </c>
      <c r="B145" s="26"/>
      <c r="C145" s="26"/>
      <c r="D145" s="26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19"/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19">
        <v>235849.25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19">
        <v>177248.01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19">
        <f>D149-D150</f>
        <v>58601.239999999991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19">
        <v>204298.92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34">
        <v>176841.21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19">
        <f>D152+D153</f>
        <v>381140.13</v>
      </c>
    </row>
    <row r="155" spans="1:4" ht="30" customHeight="1" x14ac:dyDescent="0.25">
      <c r="A155" s="7" t="s">
        <v>80</v>
      </c>
      <c r="B155" s="3" t="s">
        <v>81</v>
      </c>
      <c r="C155" s="2" t="s">
        <v>10</v>
      </c>
      <c r="D155" s="19">
        <v>0</v>
      </c>
    </row>
    <row r="156" spans="1:4" s="9" customFormat="1" ht="30" customHeight="1" x14ac:dyDescent="0.25">
      <c r="A156" s="26" t="s">
        <v>59</v>
      </c>
      <c r="B156" s="26"/>
      <c r="C156" s="26"/>
      <c r="D156" s="26"/>
    </row>
    <row r="157" spans="1:4" ht="20.100000000000001" customHeight="1" x14ac:dyDescent="0.25">
      <c r="A157" s="7" t="s">
        <v>60</v>
      </c>
      <c r="B157" s="3" t="s">
        <v>61</v>
      </c>
      <c r="C157" s="2" t="s">
        <v>108</v>
      </c>
      <c r="D157" s="17" t="s">
        <v>83</v>
      </c>
    </row>
    <row r="158" spans="1:4" ht="20.100000000000001" customHeight="1" x14ac:dyDescent="0.25">
      <c r="A158" s="7" t="s">
        <v>63</v>
      </c>
      <c r="B158" s="3" t="s">
        <v>39</v>
      </c>
      <c r="C158" s="2" t="s">
        <v>108</v>
      </c>
      <c r="D158" s="17" t="s">
        <v>123</v>
      </c>
    </row>
    <row r="159" spans="1:4" x14ac:dyDescent="0.25">
      <c r="A159" s="7" t="s">
        <v>65</v>
      </c>
      <c r="B159" s="3" t="s">
        <v>66</v>
      </c>
      <c r="C159" s="2" t="s">
        <v>67</v>
      </c>
      <c r="D159" s="20" t="s">
        <v>123</v>
      </c>
    </row>
    <row r="160" spans="1:4" ht="20.100000000000001" customHeight="1" x14ac:dyDescent="0.25">
      <c r="A160" s="7" t="s">
        <v>68</v>
      </c>
      <c r="B160" s="3" t="s">
        <v>69</v>
      </c>
      <c r="C160" s="2" t="s">
        <v>10</v>
      </c>
      <c r="D160" s="19">
        <v>578700.51</v>
      </c>
    </row>
    <row r="161" spans="1:4" ht="20.100000000000001" customHeight="1" x14ac:dyDescent="0.25">
      <c r="A161" s="7" t="s">
        <v>70</v>
      </c>
      <c r="B161" s="3" t="s">
        <v>71</v>
      </c>
      <c r="C161" s="2" t="s">
        <v>10</v>
      </c>
      <c r="D161" s="19">
        <v>478925.67</v>
      </c>
    </row>
    <row r="162" spans="1:4" ht="20.100000000000001" customHeight="1" x14ac:dyDescent="0.25">
      <c r="A162" s="7" t="s">
        <v>72</v>
      </c>
      <c r="B162" s="3" t="s">
        <v>73</v>
      </c>
      <c r="C162" s="2" t="s">
        <v>10</v>
      </c>
      <c r="D162" s="19">
        <f>D160-D161</f>
        <v>99774.840000000026</v>
      </c>
    </row>
    <row r="163" spans="1:4" ht="30" x14ac:dyDescent="0.25">
      <c r="A163" s="7" t="s">
        <v>74</v>
      </c>
      <c r="B163" s="3" t="s">
        <v>75</v>
      </c>
      <c r="C163" s="2" t="s">
        <v>10</v>
      </c>
      <c r="D163" s="19">
        <v>474045.59</v>
      </c>
    </row>
    <row r="164" spans="1:4" ht="20.100000000000001" customHeight="1" x14ac:dyDescent="0.25">
      <c r="A164" s="7" t="s">
        <v>76</v>
      </c>
      <c r="B164" s="3" t="s">
        <v>77</v>
      </c>
      <c r="C164" s="2" t="s">
        <v>10</v>
      </c>
      <c r="D164" s="20">
        <v>210642.34</v>
      </c>
    </row>
    <row r="165" spans="1:4" ht="30" x14ac:dyDescent="0.25">
      <c r="A165" s="7" t="s">
        <v>78</v>
      </c>
      <c r="B165" s="3" t="s">
        <v>79</v>
      </c>
      <c r="C165" s="2" t="s">
        <v>10</v>
      </c>
      <c r="D165" s="19">
        <f>D163-D164</f>
        <v>263403.25</v>
      </c>
    </row>
    <row r="166" spans="1:4" ht="30" x14ac:dyDescent="0.25">
      <c r="A166" s="7" t="s">
        <v>80</v>
      </c>
      <c r="B166" s="3" t="s">
        <v>81</v>
      </c>
      <c r="C166" s="2" t="s">
        <v>10</v>
      </c>
      <c r="D166" s="39">
        <v>0</v>
      </c>
    </row>
    <row r="167" spans="1:4" s="9" customFormat="1" ht="30" customHeight="1" x14ac:dyDescent="0.25">
      <c r="A167" s="26" t="s">
        <v>59</v>
      </c>
      <c r="B167" s="26"/>
      <c r="C167" s="26"/>
      <c r="D167" s="26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19"/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19">
        <v>139225.17000000001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19">
        <v>114737.21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19">
        <f>D171-D172</f>
        <v>24487.960000000006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19">
        <v>174453.59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34">
        <v>151007.38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19">
        <f>D174-D175</f>
        <v>23446.209999999992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19">
        <v>0</v>
      </c>
    </row>
    <row r="178" spans="1:4" s="9" customFormat="1" ht="30" customHeight="1" x14ac:dyDescent="0.25">
      <c r="A178" s="26" t="s">
        <v>59</v>
      </c>
      <c r="B178" s="26"/>
      <c r="C178" s="26"/>
      <c r="D178" s="26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20">
        <f>[1]ерц!$FO$14</f>
        <v>0</v>
      </c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19">
        <v>494828.38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4">
        <v>311932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4">
        <f>D182-D183</f>
        <v>182896.38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4">
        <v>436522.23999999999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4">
        <v>353371.85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4">
        <f>D185-D186</f>
        <v>83150.390000000014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34">
        <v>0</v>
      </c>
    </row>
    <row r="189" spans="1:4" s="9" customFormat="1" ht="30" customHeight="1" x14ac:dyDescent="0.25">
      <c r="A189" s="26" t="s">
        <v>59</v>
      </c>
      <c r="B189" s="26"/>
      <c r="C189" s="26"/>
      <c r="D189" s="26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19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19">
        <v>863413.38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19">
        <v>722209.96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19">
        <f>D193-D194</f>
        <v>141203.42000000004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19">
        <v>875898.59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19">
        <v>389205.54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19">
        <f>D196-D197</f>
        <v>486693.05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0">
        <v>0</v>
      </c>
    </row>
    <row r="200" spans="1:4" ht="31.5" customHeight="1" x14ac:dyDescent="0.25">
      <c r="A200" s="26" t="s">
        <v>59</v>
      </c>
      <c r="B200" s="26"/>
      <c r="C200" s="26"/>
      <c r="D200" s="26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41">
        <f>[1]ерц!$EW$16+[1]ерц!$FF$16</f>
        <v>0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41">
        <f>[1]ерц!$EW$16+[1]ерц!$FF$16</f>
        <v>0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41">
        <f>[1]ерц!$EW$16+[1]ерц!$FF$16</f>
        <v>0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41">
        <f>[1]ерц!$EW$16+[1]ерц!$FF$16</f>
        <v>0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41">
        <f>[1]ерц!$EW$16+[1]ерц!$FF$16</f>
        <v>0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41">
        <f>[1]ерц!$EW$16+[1]ерц!$FF$16</f>
        <v>0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41">
        <f>[1]ерц!$EW$16+[1]ерц!$FF$16</f>
        <v>0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41">
        <f>[1]ерц!$EW$16+[1]ерц!$FF$16</f>
        <v>0</v>
      </c>
    </row>
    <row r="211" spans="1:4" s="9" customFormat="1" ht="30" customHeight="1" x14ac:dyDescent="0.25">
      <c r="A211" s="26" t="s">
        <v>86</v>
      </c>
      <c r="B211" s="26"/>
      <c r="C211" s="26"/>
      <c r="D211" s="26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10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10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6" t="s">
        <v>118</v>
      </c>
      <c r="B216" s="26"/>
      <c r="C216" s="26"/>
      <c r="D216" s="26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42">
        <v>32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42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42">
        <v>925162.79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2017-05-02T11:53:43Z</dcterms:modified>
</cp:coreProperties>
</file>